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chorus.co.nz\users\H\503321\Downloads\"/>
    </mc:Choice>
  </mc:AlternateContent>
  <xr:revisionPtr revIDLastSave="0" documentId="8_{790C8885-F15E-4E17-BD1D-3ADF466779F2}" xr6:coauthVersionLast="45" xr6:coauthVersionMax="45" xr10:uidLastSave="{00000000-0000-0000-0000-000000000000}"/>
  <bookViews>
    <workbookView xWindow="32220" yWindow="2520" windowWidth="21600" windowHeight="11295" xr2:uid="{9A2DBBA3-B9C3-4794-89A0-C2F5A957EFE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12" i="1" l="1"/>
  <c r="N12" i="1"/>
  <c r="H12" i="1"/>
  <c r="G12" i="1"/>
  <c r="D12" i="1"/>
  <c r="O11" i="1"/>
  <c r="O10" i="1"/>
  <c r="O9" i="1"/>
  <c r="O8" i="1"/>
  <c r="O7" i="1"/>
  <c r="O6" i="1"/>
  <c r="O5" i="1"/>
  <c r="N11" i="1"/>
  <c r="N10" i="1"/>
  <c r="N9" i="1"/>
  <c r="N8" i="1"/>
  <c r="N7" i="1"/>
  <c r="N6" i="1"/>
  <c r="N5" i="1"/>
  <c r="O3" i="1"/>
  <c r="O4" i="1"/>
  <c r="O2" i="1"/>
  <c r="N3" i="1"/>
  <c r="N4" i="1"/>
  <c r="N2" i="1"/>
  <c r="H11" i="1"/>
  <c r="G11" i="1"/>
  <c r="D11" i="1"/>
  <c r="H10" i="1"/>
  <c r="H8" i="1"/>
  <c r="G10" i="1"/>
  <c r="G8" i="1"/>
  <c r="D10" i="1"/>
  <c r="D8" i="1"/>
  <c r="H9" i="1"/>
  <c r="G9" i="1"/>
  <c r="D9" i="1"/>
  <c r="H5" i="1"/>
  <c r="H6" i="1"/>
  <c r="H4" i="1"/>
  <c r="G5" i="1"/>
  <c r="G6" i="1"/>
  <c r="G4" i="1"/>
  <c r="D5" i="1"/>
  <c r="D6" i="1"/>
  <c r="D4" i="1"/>
</calcChain>
</file>

<file path=xl/sharedStrings.xml><?xml version="1.0" encoding="utf-8"?>
<sst xmlns="http://schemas.openxmlformats.org/spreadsheetml/2006/main" count="25" uniqueCount="24">
  <si>
    <t>Inlet opens</t>
  </si>
  <si>
    <t>Inlet closes</t>
  </si>
  <si>
    <t>Inlet Duration</t>
  </si>
  <si>
    <t>Exhaust Opens</t>
  </si>
  <si>
    <t>Exhaust Closes</t>
  </si>
  <si>
    <t>Exhaust Duration</t>
  </si>
  <si>
    <t>Overlap</t>
  </si>
  <si>
    <t>1800 B-series MGB</t>
  </si>
  <si>
    <t>1700 O-series</t>
  </si>
  <si>
    <t>2000 O-series</t>
  </si>
  <si>
    <t>1600 R-series</t>
  </si>
  <si>
    <t>1750 E-series</t>
  </si>
  <si>
    <t>2000 O-series turbo</t>
  </si>
  <si>
    <t>Valve Lift</t>
  </si>
  <si>
    <t>BHP</t>
  </si>
  <si>
    <t>@rpm</t>
  </si>
  <si>
    <t>Torque lb/ft</t>
  </si>
  <si>
    <t>2000 O-series TC</t>
  </si>
  <si>
    <t>1800 TC</t>
  </si>
  <si>
    <t>1800 B-series</t>
  </si>
  <si>
    <t>1750 TC</t>
  </si>
  <si>
    <t>bhp/litre</t>
  </si>
  <si>
    <t>lb/ft/litre</t>
  </si>
  <si>
    <t>262 Six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</si>
</sst>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quotePrefix="1" applyBorder="1" applyAlignment="1">
      <alignment wrapText="1"/>
    </xf>
    <xf numFmtId="0" fontId="0" fillId="0" borderId="1" xfId="0" applyBorder="1"/>
    <xf numFmtId="0" fontId="0" fillId="0" borderId="2" xfId="0" quotePrefix="1" applyBorder="1" applyAlignment="1">
      <alignment wrapText="1"/>
    </xf>
    <xf numFmtId="0" fontId="0" fillId="0" borderId="2" xfId="0" applyBorder="1"/>
    <xf numFmtId="168" fontId="0" fillId="0" borderId="1" xfId="0" applyNumberFormat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011E1-33C0-4918-83C7-E9AD638FAF99}">
  <dimension ref="A1:O12"/>
  <sheetViews>
    <sheetView tabSelected="1" workbookViewId="0">
      <selection activeCell="C17" sqref="C17"/>
    </sheetView>
  </sheetViews>
  <sheetFormatPr defaultRowHeight="15" x14ac:dyDescent="0.25"/>
  <cols>
    <col min="1" max="1" width="17.42578125" bestFit="1" customWidth="1"/>
    <col min="14" max="15" width="9.5703125" bestFit="1" customWidth="1"/>
  </cols>
  <sheetData>
    <row r="1" spans="1:15" s="1" customFormat="1" ht="30" x14ac:dyDescent="0.25">
      <c r="A1" s="2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13</v>
      </c>
      <c r="J1" s="2" t="s">
        <v>14</v>
      </c>
      <c r="K1" s="3" t="s">
        <v>15</v>
      </c>
      <c r="L1" s="2" t="s">
        <v>16</v>
      </c>
      <c r="M1" s="5" t="s">
        <v>15</v>
      </c>
      <c r="N1" s="2" t="s">
        <v>21</v>
      </c>
      <c r="O1" s="2" t="s">
        <v>22</v>
      </c>
    </row>
    <row r="2" spans="1:15" x14ac:dyDescent="0.25">
      <c r="A2" s="4" t="s">
        <v>19</v>
      </c>
      <c r="B2" s="4"/>
      <c r="C2" s="4"/>
      <c r="D2" s="4"/>
      <c r="E2" s="4"/>
      <c r="F2" s="4"/>
      <c r="G2" s="4"/>
      <c r="H2" s="4"/>
      <c r="I2" s="4"/>
      <c r="J2" s="4">
        <v>83</v>
      </c>
      <c r="K2" s="4">
        <v>5100</v>
      </c>
      <c r="L2" s="4">
        <v>99</v>
      </c>
      <c r="M2" s="6">
        <v>2900</v>
      </c>
      <c r="N2" s="7">
        <f>J2/1.8</f>
        <v>46.111111111111107</v>
      </c>
      <c r="O2" s="7">
        <f>L2/1.8</f>
        <v>55</v>
      </c>
    </row>
    <row r="3" spans="1:15" x14ac:dyDescent="0.25">
      <c r="A3" s="4" t="s">
        <v>18</v>
      </c>
      <c r="B3" s="4"/>
      <c r="C3" s="4"/>
      <c r="D3" s="4"/>
      <c r="E3" s="4"/>
      <c r="F3" s="4"/>
      <c r="G3" s="4"/>
      <c r="H3" s="4"/>
      <c r="I3" s="4"/>
      <c r="J3" s="4">
        <v>95</v>
      </c>
      <c r="K3" s="4">
        <v>5250</v>
      </c>
      <c r="L3" s="4">
        <v>106</v>
      </c>
      <c r="M3" s="6">
        <v>2600</v>
      </c>
      <c r="N3" s="7">
        <f t="shared" ref="N3:N11" si="0">J3/1.8</f>
        <v>52.777777777777779</v>
      </c>
      <c r="O3" s="7">
        <f t="shared" ref="O3:O11" si="1">L3/1.8</f>
        <v>58.888888888888886</v>
      </c>
    </row>
    <row r="4" spans="1:15" x14ac:dyDescent="0.25">
      <c r="A4" s="4" t="s">
        <v>7</v>
      </c>
      <c r="B4" s="4">
        <v>16</v>
      </c>
      <c r="C4" s="4">
        <v>56</v>
      </c>
      <c r="D4" s="4">
        <f>B4+C4+180</f>
        <v>252</v>
      </c>
      <c r="E4" s="4">
        <v>51</v>
      </c>
      <c r="F4" s="4">
        <v>21</v>
      </c>
      <c r="G4" s="4">
        <f>E4+F4+180</f>
        <v>252</v>
      </c>
      <c r="H4" s="4">
        <f>B4+F4</f>
        <v>37</v>
      </c>
      <c r="I4" s="4">
        <v>0.35499999999999998</v>
      </c>
      <c r="J4" s="4">
        <v>97</v>
      </c>
      <c r="K4" s="4">
        <v>5500</v>
      </c>
      <c r="L4" s="4">
        <v>104</v>
      </c>
      <c r="M4" s="6">
        <v>2500</v>
      </c>
      <c r="N4" s="7">
        <f t="shared" si="0"/>
        <v>53.888888888888886</v>
      </c>
      <c r="O4" s="7">
        <f t="shared" si="1"/>
        <v>57.777777777777779</v>
      </c>
    </row>
    <row r="5" spans="1:15" x14ac:dyDescent="0.25">
      <c r="A5" s="4" t="s">
        <v>8</v>
      </c>
      <c r="B5" s="4">
        <v>15</v>
      </c>
      <c r="C5" s="4">
        <v>45</v>
      </c>
      <c r="D5" s="4">
        <f t="shared" ref="D5:D6" si="2">B5+C5+180</f>
        <v>240</v>
      </c>
      <c r="E5" s="4">
        <v>50</v>
      </c>
      <c r="F5" s="4">
        <v>10</v>
      </c>
      <c r="G5" s="4">
        <f t="shared" ref="G5:G6" si="3">E5+F5+180</f>
        <v>240</v>
      </c>
      <c r="H5" s="4">
        <f>B5+F5</f>
        <v>25</v>
      </c>
      <c r="I5" s="4">
        <v>0.36</v>
      </c>
      <c r="J5" s="4">
        <v>78</v>
      </c>
      <c r="K5" s="4">
        <v>5150</v>
      </c>
      <c r="L5" s="4">
        <v>93</v>
      </c>
      <c r="M5" s="6">
        <v>3400</v>
      </c>
      <c r="N5" s="7">
        <f>J5/1.7</f>
        <v>45.882352941176471</v>
      </c>
      <c r="O5" s="7">
        <f>L5/1.7</f>
        <v>54.705882352941181</v>
      </c>
    </row>
    <row r="6" spans="1:15" x14ac:dyDescent="0.25">
      <c r="A6" s="4" t="s">
        <v>9</v>
      </c>
      <c r="B6" s="4">
        <v>19</v>
      </c>
      <c r="C6" s="4">
        <v>41</v>
      </c>
      <c r="D6" s="4">
        <f t="shared" si="2"/>
        <v>240</v>
      </c>
      <c r="E6" s="4">
        <v>61</v>
      </c>
      <c r="F6" s="4">
        <v>15</v>
      </c>
      <c r="G6" s="4">
        <f t="shared" si="3"/>
        <v>256</v>
      </c>
      <c r="H6" s="4">
        <f>B6+F6</f>
        <v>34</v>
      </c>
      <c r="I6" s="4">
        <v>0.36</v>
      </c>
      <c r="J6" s="4">
        <v>90</v>
      </c>
      <c r="K6" s="4">
        <v>4750</v>
      </c>
      <c r="L6" s="4">
        <v>114</v>
      </c>
      <c r="M6" s="6">
        <v>3250</v>
      </c>
      <c r="N6" s="7">
        <f>J6/2</f>
        <v>45</v>
      </c>
      <c r="O6" s="7">
        <f>L6/2</f>
        <v>57</v>
      </c>
    </row>
    <row r="7" spans="1:15" x14ac:dyDescent="0.25">
      <c r="A7" s="4" t="s">
        <v>17</v>
      </c>
      <c r="B7" s="4"/>
      <c r="C7" s="4"/>
      <c r="D7" s="4"/>
      <c r="E7" s="4"/>
      <c r="F7" s="4"/>
      <c r="G7" s="4"/>
      <c r="H7" s="4"/>
      <c r="I7" s="4"/>
      <c r="J7" s="4">
        <v>100</v>
      </c>
      <c r="K7" s="4">
        <v>5250</v>
      </c>
      <c r="L7" s="4">
        <v>120</v>
      </c>
      <c r="M7" s="6">
        <v>3250</v>
      </c>
      <c r="N7" s="7">
        <f>J7/2</f>
        <v>50</v>
      </c>
      <c r="O7" s="7">
        <f>L7/2</f>
        <v>60</v>
      </c>
    </row>
    <row r="8" spans="1:15" x14ac:dyDescent="0.25">
      <c r="A8" s="4" t="s">
        <v>12</v>
      </c>
      <c r="B8" s="4">
        <v>13</v>
      </c>
      <c r="C8" s="4">
        <v>47</v>
      </c>
      <c r="D8" s="4">
        <f>B8+C8+180</f>
        <v>240</v>
      </c>
      <c r="E8" s="4">
        <v>55</v>
      </c>
      <c r="F8" s="4">
        <v>21</v>
      </c>
      <c r="G8" s="4">
        <f>E8+F8+180</f>
        <v>256</v>
      </c>
      <c r="H8" s="4">
        <f>B8+F8</f>
        <v>34</v>
      </c>
      <c r="I8" s="4"/>
      <c r="J8" s="4">
        <v>150</v>
      </c>
      <c r="K8" s="4">
        <v>5100</v>
      </c>
      <c r="L8" s="4">
        <v>169</v>
      </c>
      <c r="M8" s="6">
        <v>3500</v>
      </c>
      <c r="N8" s="7">
        <f>J8/2</f>
        <v>75</v>
      </c>
      <c r="O8" s="7">
        <f>L8/2</f>
        <v>84.5</v>
      </c>
    </row>
    <row r="9" spans="1:15" x14ac:dyDescent="0.25">
      <c r="A9" s="4" t="s">
        <v>10</v>
      </c>
      <c r="B9" s="4">
        <v>20</v>
      </c>
      <c r="C9" s="4">
        <v>52</v>
      </c>
      <c r="D9" s="4">
        <f>B9+C9+180</f>
        <v>252</v>
      </c>
      <c r="E9" s="4">
        <v>55</v>
      </c>
      <c r="F9" s="4">
        <v>17</v>
      </c>
      <c r="G9" s="4">
        <f>E9+F9+180</f>
        <v>252</v>
      </c>
      <c r="H9" s="4">
        <f>B9+F9</f>
        <v>37</v>
      </c>
      <c r="I9" s="4"/>
      <c r="J9" s="4">
        <v>103</v>
      </c>
      <c r="K9" s="4">
        <v>6000</v>
      </c>
      <c r="L9" s="4">
        <v>100</v>
      </c>
      <c r="M9" s="6">
        <v>4000</v>
      </c>
      <c r="N9" s="7">
        <f>J9/1.6</f>
        <v>64.375</v>
      </c>
      <c r="O9" s="7">
        <f>L9/1.6</f>
        <v>62.5</v>
      </c>
    </row>
    <row r="10" spans="1:15" x14ac:dyDescent="0.25">
      <c r="A10" s="4" t="s">
        <v>11</v>
      </c>
      <c r="B10" s="4">
        <v>9</v>
      </c>
      <c r="C10" s="4">
        <v>53</v>
      </c>
      <c r="D10" s="4">
        <f>B10+C10+180</f>
        <v>242</v>
      </c>
      <c r="E10" s="4">
        <v>49</v>
      </c>
      <c r="F10" s="4">
        <v>13</v>
      </c>
      <c r="G10" s="4">
        <f>E10+F10+180</f>
        <v>242</v>
      </c>
      <c r="H10" s="4">
        <f>B10+F10</f>
        <v>22</v>
      </c>
      <c r="I10" s="4">
        <v>0.36</v>
      </c>
      <c r="J10" s="4">
        <v>78</v>
      </c>
      <c r="K10" s="4">
        <v>4800</v>
      </c>
      <c r="L10" s="4">
        <v>99</v>
      </c>
      <c r="M10" s="6">
        <v>3000</v>
      </c>
      <c r="N10" s="7">
        <f>J10/1.75</f>
        <v>44.571428571428569</v>
      </c>
      <c r="O10" s="7">
        <f>L10/1.75</f>
        <v>56.571428571428569</v>
      </c>
    </row>
    <row r="11" spans="1:15" x14ac:dyDescent="0.25">
      <c r="A11" s="4" t="s">
        <v>20</v>
      </c>
      <c r="B11" s="4">
        <v>9</v>
      </c>
      <c r="C11" s="4">
        <v>53</v>
      </c>
      <c r="D11" s="4">
        <f>B11+C11+180</f>
        <v>242</v>
      </c>
      <c r="E11" s="4">
        <v>49</v>
      </c>
      <c r="F11" s="4">
        <v>13</v>
      </c>
      <c r="G11" s="4">
        <f>E11+F11+180</f>
        <v>242</v>
      </c>
      <c r="H11" s="4">
        <f>B11+F11</f>
        <v>22</v>
      </c>
      <c r="I11" s="4">
        <v>0.36</v>
      </c>
      <c r="J11" s="4">
        <v>90</v>
      </c>
      <c r="K11" s="4">
        <v>5200</v>
      </c>
      <c r="L11" s="4">
        <v>104</v>
      </c>
      <c r="M11" s="6">
        <v>3400</v>
      </c>
      <c r="N11" s="7">
        <f>J11/1.75</f>
        <v>51.428571428571431</v>
      </c>
      <c r="O11" s="7">
        <f>L11/1.75</f>
        <v>59.428571428571431</v>
      </c>
    </row>
    <row r="12" spans="1:15" x14ac:dyDescent="0.25">
      <c r="A12" s="8" t="s">
        <v>23</v>
      </c>
      <c r="B12" s="4">
        <v>9</v>
      </c>
      <c r="C12" s="4">
        <v>53</v>
      </c>
      <c r="D12" s="4">
        <f>B12+C12+180</f>
        <v>242</v>
      </c>
      <c r="E12" s="4">
        <v>49</v>
      </c>
      <c r="F12" s="4">
        <v>13</v>
      </c>
      <c r="G12" s="4">
        <f>E12+F12+180</f>
        <v>242</v>
      </c>
      <c r="H12" s="4">
        <f>B12+F12</f>
        <v>22</v>
      </c>
      <c r="I12" s="4">
        <v>0.36</v>
      </c>
      <c r="J12" s="4">
        <v>121</v>
      </c>
      <c r="K12" s="4">
        <v>4500</v>
      </c>
      <c r="L12" s="4">
        <v>165</v>
      </c>
      <c r="M12" s="4">
        <v>2000</v>
      </c>
      <c r="N12" s="7">
        <f>J12/2.62</f>
        <v>46.18320610687023</v>
      </c>
      <c r="O12" s="7">
        <f>L12/2.62</f>
        <v>62.977099236641216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Chorus NZ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Bryan Miller</dc:creator>
  <cp:lastModifiedBy>Bryan Miller</cp:lastModifiedBy>
  <dcterms:created xsi:type="dcterms:W3CDTF">2020-11-29T21:38:40Z</dcterms:created>
  <dcterms:modified xsi:type="dcterms:W3CDTF">2020-11-29T22:47:19Z</dcterms:modified>
</cp:coreProperties>
</file>